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были и убыт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D1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4" fillId="0" borderId="1" pivotButton="0" quotePrefix="0" xfId="0"/>
    <xf numFmtId="4" fontId="4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4" customHeight="1">
      <c r="A1" s="1" t="inlineStr">
        <is>
          <t>Отчёт о прибылях и убытках по месяцам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4">
      <c r="A4" s="3" t="inlineStr">
        <is>
          <t>Статья</t>
        </is>
      </c>
      <c r="B4" s="3" t="inlineStr">
        <is>
          <t>Янв</t>
        </is>
      </c>
      <c r="C4" s="3" t="inlineStr">
        <is>
          <t>Фев</t>
        </is>
      </c>
      <c r="D4" s="3" t="inlineStr">
        <is>
          <t>Мар</t>
        </is>
      </c>
      <c r="E4" s="3" t="inlineStr">
        <is>
          <t>Апр</t>
        </is>
      </c>
      <c r="F4" s="3" t="inlineStr">
        <is>
          <t>Май</t>
        </is>
      </c>
      <c r="G4" s="3" t="inlineStr">
        <is>
          <t>Июн</t>
        </is>
      </c>
      <c r="H4" s="3" t="inlineStr">
        <is>
          <t>Июл</t>
        </is>
      </c>
      <c r="I4" s="3" t="inlineStr">
        <is>
          <t>Авг</t>
        </is>
      </c>
      <c r="J4" s="3" t="inlineStr">
        <is>
          <t>Сен</t>
        </is>
      </c>
      <c r="K4" s="3" t="inlineStr">
        <is>
          <t>Окт</t>
        </is>
      </c>
      <c r="L4" s="3" t="inlineStr">
        <is>
          <t>Ноя</t>
        </is>
      </c>
      <c r="M4" s="3" t="inlineStr">
        <is>
          <t>Дек</t>
        </is>
      </c>
      <c r="N4" s="3" t="inlineStr">
        <is>
          <t>Итого</t>
        </is>
      </c>
    </row>
    <row r="5">
      <c r="A5" s="4" t="inlineStr">
        <is>
          <t>Выручка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6" t="inlineStr">
        <is>
          <t>Зал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>
        <f>SUM(B6:M6)</f>
        <v/>
      </c>
    </row>
    <row r="7">
      <c r="A7" s="6" t="inlineStr">
        <is>
          <t>Доставка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6" t="inlineStr">
        <is>
          <t>Прочая выручка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9" t="inlineStr">
        <is>
          <t>Итого выручка</t>
        </is>
      </c>
      <c r="B9" s="10">
        <f>B6+B7+B8</f>
        <v/>
      </c>
      <c r="C9" s="10">
        <f>C6+C7+C8</f>
        <v/>
      </c>
      <c r="D9" s="10">
        <f>D6+D7+D8</f>
        <v/>
      </c>
      <c r="E9" s="10">
        <f>E6+E7+E8</f>
        <v/>
      </c>
      <c r="F9" s="10">
        <f>F6+F7+F8</f>
        <v/>
      </c>
      <c r="G9" s="10">
        <f>G6+G7+G8</f>
        <v/>
      </c>
      <c r="H9" s="10">
        <f>H6+H7+H8</f>
        <v/>
      </c>
      <c r="I9" s="10">
        <f>I6+I7+I8</f>
        <v/>
      </c>
      <c r="J9" s="10">
        <f>J6+J7+J8</f>
        <v/>
      </c>
      <c r="K9" s="10">
        <f>K6+K7+K8</f>
        <v/>
      </c>
      <c r="L9" s="10">
        <f>L6+L7+L8</f>
        <v/>
      </c>
      <c r="M9" s="10">
        <f>M6+M7+M8</f>
        <v/>
      </c>
      <c r="N9" s="10">
        <f>N6+N7+N8</f>
        <v/>
      </c>
    </row>
    <row r="10">
      <c r="A10" s="4" t="inlineStr">
        <is>
          <t>Себестоимость продаж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6" t="inlineStr">
        <is>
          <t>Продукты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>
        <f>SUM(B11:M11)</f>
        <v/>
      </c>
    </row>
    <row r="12">
      <c r="A12" s="6" t="inlineStr">
        <is>
          <t>Напитки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9" t="inlineStr">
        <is>
          <t>Итого себестоимость</t>
        </is>
      </c>
      <c r="B13" s="10">
        <f>B11+B12</f>
        <v/>
      </c>
      <c r="C13" s="10">
        <f>C11+C12</f>
        <v/>
      </c>
      <c r="D13" s="10">
        <f>D11+D12</f>
        <v/>
      </c>
      <c r="E13" s="10">
        <f>E11+E12</f>
        <v/>
      </c>
      <c r="F13" s="10">
        <f>F11+F12</f>
        <v/>
      </c>
      <c r="G13" s="10">
        <f>G11+G12</f>
        <v/>
      </c>
      <c r="H13" s="10">
        <f>H11+H12</f>
        <v/>
      </c>
      <c r="I13" s="10">
        <f>I11+I12</f>
        <v/>
      </c>
      <c r="J13" s="10">
        <f>J11+J12</f>
        <v/>
      </c>
      <c r="K13" s="10">
        <f>K11+K12</f>
        <v/>
      </c>
      <c r="L13" s="10">
        <f>L11+L12</f>
        <v/>
      </c>
      <c r="M13" s="10">
        <f>M11+M12</f>
        <v/>
      </c>
      <c r="N13" s="10">
        <f>N11+N12</f>
        <v/>
      </c>
    </row>
    <row r="14">
      <c r="A14" s="9" t="inlineStr">
        <is>
          <t>Валовая прибыль</t>
        </is>
      </c>
      <c r="B14" s="10">
        <f>B9-B13</f>
        <v/>
      </c>
      <c r="C14" s="10">
        <f>C9-C13</f>
        <v/>
      </c>
      <c r="D14" s="10">
        <f>D9-D13</f>
        <v/>
      </c>
      <c r="E14" s="10">
        <f>E9-E13</f>
        <v/>
      </c>
      <c r="F14" s="10">
        <f>F9-F13</f>
        <v/>
      </c>
      <c r="G14" s="10">
        <f>G9-G13</f>
        <v/>
      </c>
      <c r="H14" s="10">
        <f>H9-H13</f>
        <v/>
      </c>
      <c r="I14" s="10">
        <f>I9-I13</f>
        <v/>
      </c>
      <c r="J14" s="10">
        <f>J9-J13</f>
        <v/>
      </c>
      <c r="K14" s="10">
        <f>K9-K13</f>
        <v/>
      </c>
      <c r="L14" s="10">
        <f>L9-L13</f>
        <v/>
      </c>
      <c r="M14" s="10">
        <f>M9-M13</f>
        <v/>
      </c>
      <c r="N14" s="10">
        <f>N9-N13</f>
        <v/>
      </c>
    </row>
    <row r="15">
      <c r="A15" s="4" t="inlineStr">
        <is>
          <t>Операционные расходы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6" t="inlineStr">
        <is>
          <t>Персонал (с налогами)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Аренда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Коммунальные и связь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6" t="inlineStr">
        <is>
          <t>Маркетинг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</row>
    <row r="20">
      <c r="A20" s="6" t="inlineStr">
        <is>
          <t>Комиссии (эквайринг, доставка)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>
        <f>SUM(B20:M20)</f>
        <v/>
      </c>
    </row>
    <row r="21">
      <c r="A21" s="6" t="inlineStr">
        <is>
          <t>Ремонт и обслуживание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6" t="inlineStr">
        <is>
          <t>Прочие расходы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>
        <f>SUM(B22:M22)</f>
        <v/>
      </c>
    </row>
    <row r="23">
      <c r="A23" s="9" t="inlineStr">
        <is>
          <t>Итого расходы</t>
        </is>
      </c>
      <c r="B23" s="10">
        <f>B16+B17+B18+B19+B20+B21+B22</f>
        <v/>
      </c>
      <c r="C23" s="10">
        <f>C16+C17+C18+C19+C20+C21+C22</f>
        <v/>
      </c>
      <c r="D23" s="10">
        <f>D16+D17+D18+D19+D20+D21+D22</f>
        <v/>
      </c>
      <c r="E23" s="10">
        <f>E16+E17+E18+E19+E20+E21+E22</f>
        <v/>
      </c>
      <c r="F23" s="10">
        <f>F16+F17+F18+F19+F20+F21+F22</f>
        <v/>
      </c>
      <c r="G23" s="10">
        <f>G16+G17+G18+G19+G20+G21+G22</f>
        <v/>
      </c>
      <c r="H23" s="10">
        <f>H16+H17+H18+H19+H20+H21+H22</f>
        <v/>
      </c>
      <c r="I23" s="10">
        <f>I16+I17+I18+I19+I20+I21+I22</f>
        <v/>
      </c>
      <c r="J23" s="10">
        <f>J16+J17+J18+J19+J20+J21+J22</f>
        <v/>
      </c>
      <c r="K23" s="10">
        <f>K16+K17+K18+K19+K20+K21+K22</f>
        <v/>
      </c>
      <c r="L23" s="10">
        <f>L16+L17+L18+L19+L20+L21+L22</f>
        <v/>
      </c>
      <c r="M23" s="10">
        <f>M16+M17+M18+M19+M20+M21+M22</f>
        <v/>
      </c>
      <c r="N23" s="10">
        <f>N16+N17+N18+N19+N20+N21+N22</f>
        <v/>
      </c>
    </row>
    <row r="24">
      <c r="A24" s="9" t="inlineStr">
        <is>
          <t>Операционная прибыль</t>
        </is>
      </c>
      <c r="B24" s="10">
        <f>B14-B23</f>
        <v/>
      </c>
      <c r="C24" s="10">
        <f>C14-C23</f>
        <v/>
      </c>
      <c r="D24" s="10">
        <f>D14-D23</f>
        <v/>
      </c>
      <c r="E24" s="10">
        <f>E14-E23</f>
        <v/>
      </c>
      <c r="F24" s="10">
        <f>F14-F23</f>
        <v/>
      </c>
      <c r="G24" s="10">
        <f>G14-G23</f>
        <v/>
      </c>
      <c r="H24" s="10">
        <f>H14-H23</f>
        <v/>
      </c>
      <c r="I24" s="10">
        <f>I14-I23</f>
        <v/>
      </c>
      <c r="J24" s="10">
        <f>J14-J23</f>
        <v/>
      </c>
      <c r="K24" s="10">
        <f>K14-K23</f>
        <v/>
      </c>
      <c r="L24" s="10">
        <f>L14-L23</f>
        <v/>
      </c>
      <c r="M24" s="10">
        <f>M14-M23</f>
        <v/>
      </c>
      <c r="N24" s="10">
        <f>N14-N23</f>
        <v/>
      </c>
    </row>
    <row r="25">
      <c r="A25" s="6" t="inlineStr">
        <is>
          <t>Валовая маржа, %</t>
        </is>
      </c>
      <c r="B25" s="11">
        <f>IFERROR(B14/B9,"")</f>
        <v/>
      </c>
      <c r="C25" s="11">
        <f>IFERROR(C14/C9,"")</f>
        <v/>
      </c>
      <c r="D25" s="11">
        <f>IFERROR(D14/D9,"")</f>
        <v/>
      </c>
      <c r="E25" s="11">
        <f>IFERROR(E14/E9,"")</f>
        <v/>
      </c>
      <c r="F25" s="11">
        <f>IFERROR(F14/F9,"")</f>
        <v/>
      </c>
      <c r="G25" s="11">
        <f>IFERROR(G14/G9,"")</f>
        <v/>
      </c>
      <c r="H25" s="11">
        <f>IFERROR(H14/H9,"")</f>
        <v/>
      </c>
      <c r="I25" s="11">
        <f>IFERROR(I14/I9,"")</f>
        <v/>
      </c>
      <c r="J25" s="11">
        <f>IFERROR(J14/J9,"")</f>
        <v/>
      </c>
      <c r="K25" s="11">
        <f>IFERROR(K14/K9,"")</f>
        <v/>
      </c>
      <c r="L25" s="11">
        <f>IFERROR(L14/L9,"")</f>
        <v/>
      </c>
      <c r="M25" s="11">
        <f>IFERROR(M14/M9,"")</f>
        <v/>
      </c>
      <c r="N25" s="11">
        <f>IFERROR(N14/N9,"")</f>
        <v/>
      </c>
    </row>
    <row r="26">
      <c r="A26" s="6" t="inlineStr">
        <is>
          <t>Операционная маржа, %</t>
        </is>
      </c>
      <c r="B26" s="11">
        <f>IFERROR(B24/B9,"")</f>
        <v/>
      </c>
      <c r="C26" s="11">
        <f>IFERROR(C24/C9,"")</f>
        <v/>
      </c>
      <c r="D26" s="11">
        <f>IFERROR(D24/D9,"")</f>
        <v/>
      </c>
      <c r="E26" s="11">
        <f>IFERROR(E24/E9,"")</f>
        <v/>
      </c>
      <c r="F26" s="11">
        <f>IFERROR(F24/F9,"")</f>
        <v/>
      </c>
      <c r="G26" s="11">
        <f>IFERROR(G24/G9,"")</f>
        <v/>
      </c>
      <c r="H26" s="11">
        <f>IFERROR(H24/H9,"")</f>
        <v/>
      </c>
      <c r="I26" s="11">
        <f>IFERROR(I24/I9,"")</f>
        <v/>
      </c>
      <c r="J26" s="11">
        <f>IFERROR(J24/J9,"")</f>
        <v/>
      </c>
      <c r="K26" s="11">
        <f>IFERROR(K24/K9,"")</f>
        <v/>
      </c>
      <c r="L26" s="11">
        <f>IFERROR(L24/L9,"")</f>
        <v/>
      </c>
      <c r="M26" s="11">
        <f>IFERROR(M24/M9,"")</f>
        <v/>
      </c>
      <c r="N26" s="11">
        <f>IFERROR(N24/N9,"")</f>
        <v/>
      </c>
    </row>
    <row r="27">
      <c r="A27" s="6" t="inlineStr">
        <is>
          <t>Food cost, %</t>
        </is>
      </c>
      <c r="B27" s="11">
        <f>IFERROR(B13/B9,"")</f>
        <v/>
      </c>
      <c r="C27" s="11">
        <f>IFERROR(C13/C9,"")</f>
        <v/>
      </c>
      <c r="D27" s="11">
        <f>IFERROR(D13/D9,"")</f>
        <v/>
      </c>
      <c r="E27" s="11">
        <f>IFERROR(E13/E9,"")</f>
        <v/>
      </c>
      <c r="F27" s="11">
        <f>IFERROR(F13/F9,"")</f>
        <v/>
      </c>
      <c r="G27" s="11">
        <f>IFERROR(G13/G9,"")</f>
        <v/>
      </c>
      <c r="H27" s="11">
        <f>IFERROR(H13/H9,"")</f>
        <v/>
      </c>
      <c r="I27" s="11">
        <f>IFERROR(I13/I9,"")</f>
        <v/>
      </c>
      <c r="J27" s="11">
        <f>IFERROR(J13/J9,"")</f>
        <v/>
      </c>
      <c r="K27" s="11">
        <f>IFERROR(K13/K9,"")</f>
        <v/>
      </c>
      <c r="L27" s="11">
        <f>IFERROR(L13/L9,"")</f>
        <v/>
      </c>
      <c r="M27" s="11">
        <f>IFERROR(M13/M9,"")</f>
        <v/>
      </c>
      <c r="N27" s="11">
        <f>IFERROR(N13/N9,"")</f>
        <v/>
      </c>
    </row>
    <row r="28">
      <c r="A28" s="6" t="inlineStr">
        <is>
          <t>Персонал, % выручки</t>
        </is>
      </c>
      <c r="B28" s="11">
        <f>IFERROR(B16/B9,"")</f>
        <v/>
      </c>
      <c r="C28" s="11">
        <f>IFERROR(C16/C9,"")</f>
        <v/>
      </c>
      <c r="D28" s="11">
        <f>IFERROR(D16/D9,"")</f>
        <v/>
      </c>
      <c r="E28" s="11">
        <f>IFERROR(E16/E9,"")</f>
        <v/>
      </c>
      <c r="F28" s="11">
        <f>IFERROR(F16/F9,"")</f>
        <v/>
      </c>
      <c r="G28" s="11">
        <f>IFERROR(G16/G9,"")</f>
        <v/>
      </c>
      <c r="H28" s="11">
        <f>IFERROR(H16/H9,"")</f>
        <v/>
      </c>
      <c r="I28" s="11">
        <f>IFERROR(I16/I9,"")</f>
        <v/>
      </c>
      <c r="J28" s="11">
        <f>IFERROR(J16/J9,"")</f>
        <v/>
      </c>
      <c r="K28" s="11">
        <f>IFERROR(K16/K9,"")</f>
        <v/>
      </c>
      <c r="L28" s="11">
        <f>IFERROR(L16/L9,"")</f>
        <v/>
      </c>
      <c r="M28" s="11">
        <f>IFERROR(M16/M9,"")</f>
        <v/>
      </c>
      <c r="N28" s="11">
        <f>IFERROR(N16/N9,"")</f>
        <v/>
      </c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